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1-is\brukere$\d28tmyb\Avløp\Prosjekt spredt avløp vs kommunal tilknytning\"/>
    </mc:Choice>
  </mc:AlternateContent>
  <xr:revisionPtr revIDLastSave="0" documentId="8_{1C40D9C4-F704-46D0-A992-AA0576313251}" xr6:coauthVersionLast="45" xr6:coauthVersionMax="45" xr10:uidLastSave="{00000000-0000-0000-0000-000000000000}"/>
  <bookViews>
    <workbookView xWindow="28680" yWindow="-120" windowWidth="29040" windowHeight="15840" activeTab="1" xr2:uid="{821CBC73-AA4E-46E9-82AB-AF58A1193B8B}"/>
  </bookViews>
  <sheets>
    <sheet name="Trykkavløp" sheetId="1" r:id="rId1"/>
    <sheet name="Privat avløprens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8" i="3" l="1"/>
  <c r="F127" i="3"/>
  <c r="E128" i="3"/>
  <c r="E127" i="3"/>
  <c r="D128" i="3"/>
  <c r="D127" i="3"/>
  <c r="C128" i="3"/>
  <c r="C127" i="3"/>
  <c r="F63" i="3"/>
  <c r="F62" i="3"/>
  <c r="E63" i="3"/>
  <c r="E62" i="3"/>
  <c r="D63" i="3"/>
  <c r="D62" i="3"/>
  <c r="C63" i="3"/>
  <c r="C62" i="3"/>
  <c r="I41" i="3"/>
  <c r="I40" i="3"/>
  <c r="H41" i="3"/>
  <c r="H40" i="3"/>
  <c r="G41" i="3"/>
  <c r="G40" i="3"/>
  <c r="F41" i="3"/>
  <c r="F40" i="3"/>
  <c r="E41" i="3"/>
  <c r="E40" i="3"/>
  <c r="D41" i="3"/>
  <c r="D40" i="3"/>
  <c r="C41" i="3"/>
  <c r="C40" i="3"/>
  <c r="E15" i="1"/>
  <c r="F105" i="3"/>
  <c r="F104" i="3"/>
  <c r="E105" i="3"/>
  <c r="E104" i="3"/>
  <c r="D105" i="3"/>
  <c r="D104" i="3"/>
  <c r="C105" i="3"/>
  <c r="C104" i="3"/>
  <c r="F84" i="3"/>
  <c r="F83" i="3"/>
  <c r="E84" i="3"/>
  <c r="E83" i="3"/>
  <c r="D84" i="3"/>
  <c r="D83" i="3"/>
  <c r="C84" i="3"/>
  <c r="C83" i="3"/>
  <c r="G7" i="3"/>
  <c r="G19" i="3" s="1"/>
  <c r="I7" i="3"/>
  <c r="I19" i="3" s="1"/>
  <c r="H7" i="3"/>
  <c r="H19" i="3" s="1"/>
  <c r="F7" i="3"/>
  <c r="F19" i="3" s="1"/>
  <c r="E7" i="3"/>
  <c r="E19" i="3" s="1"/>
  <c r="D7" i="3"/>
  <c r="D19" i="3" s="1"/>
  <c r="C7" i="3"/>
  <c r="C19" i="3" s="1"/>
</calcChain>
</file>

<file path=xl/sharedStrings.xml><?xml version="1.0" encoding="utf-8"?>
<sst xmlns="http://schemas.openxmlformats.org/spreadsheetml/2006/main" count="173" uniqueCount="69">
  <si>
    <t>5 pe</t>
  </si>
  <si>
    <t>10 pe</t>
  </si>
  <si>
    <t>15 pe</t>
  </si>
  <si>
    <t>20 pe</t>
  </si>
  <si>
    <t>30 pe</t>
  </si>
  <si>
    <t>40 pe</t>
  </si>
  <si>
    <t>50 pe</t>
  </si>
  <si>
    <t>Anleggskostnad uten montering, gj.snitt.*</t>
  </si>
  <si>
    <t>Minirenseanlegg; installering</t>
  </si>
  <si>
    <t>Minirenseanlegg; drift</t>
  </si>
  <si>
    <t>Service, inkl. kjemikalier*</t>
  </si>
  <si>
    <t>*Eks. mva</t>
  </si>
  <si>
    <t>Pris på søknad om utslippstillatelse, graving og montering inkl. 10m grøft 5 pe, gj.snitt*</t>
  </si>
  <si>
    <t>Infiltrasjonsanlegg; installering</t>
  </si>
  <si>
    <t>Slamavskiller</t>
  </si>
  <si>
    <t>Infiltrasjonspakke</t>
  </si>
  <si>
    <t>Entreprenørarbeider</t>
  </si>
  <si>
    <t>Graving, nedsetting og rør</t>
  </si>
  <si>
    <t>Høy (1,25)</t>
  </si>
  <si>
    <t>Lav (0,75)</t>
  </si>
  <si>
    <t>Infiltrasjonsanlegg; drift</t>
  </si>
  <si>
    <t>Årlig service, ett besøk</t>
  </si>
  <si>
    <t>*Pris vil variere fra kommune til kommune</t>
  </si>
  <si>
    <t>OBS! I tillegg kommer evnt. stikkgrøfter inn til hver bolig.</t>
  </si>
  <si>
    <t>Antatt levetid, antall år</t>
  </si>
  <si>
    <t>Total etableringskostnad</t>
  </si>
  <si>
    <t>Tilsynsgebyr, årlig</t>
  </si>
  <si>
    <t>Totalkostnad, hele levetiden</t>
  </si>
  <si>
    <t>Totalkostnad, høy sats, hele levetiden</t>
  </si>
  <si>
    <t>Totalkostnad, lav sats, hele levetiden</t>
  </si>
  <si>
    <t>Antatt levetid*</t>
  </si>
  <si>
    <t>*Levetiden vil kunne være mer enn det vanlige for avløpsrenseanlegg (20-25 år) dersom det er riktig etablert og riktig dimensjonert. Tar utgangspunkt i 20 år.</t>
  </si>
  <si>
    <t>Anleggskostnad</t>
  </si>
  <si>
    <t>Høy (1,00)</t>
  </si>
  <si>
    <t>Lav (0,50)</t>
  </si>
  <si>
    <t>Filterbedanlegg; installering</t>
  </si>
  <si>
    <t>Filterbedanlegg; drift</t>
  </si>
  <si>
    <t>Prosjektpriser på forespørsel</t>
  </si>
  <si>
    <t>*Levetiden på anlegget vil være mer enn 20 år, men filtermediet må byttes ut etter 20 år. Tar derfor utgangspunkt i 20 år.</t>
  </si>
  <si>
    <t>Gråvannsanlegg, bolig; installering</t>
  </si>
  <si>
    <t>Gråvannsanlegg, bolig; drift</t>
  </si>
  <si>
    <t>Høy (1,2)</t>
  </si>
  <si>
    <t>*Antar lik levetid som minirenseanlegg</t>
  </si>
  <si>
    <t>Gråvannsanlegg, hytte; installering</t>
  </si>
  <si>
    <t>Høy (1,5)</t>
  </si>
  <si>
    <t>Gråvannsanlegg, hytte; drift</t>
  </si>
  <si>
    <t>*Pris vil variere fra kommune til kommune. Anlegget tømmes normalt hvert 2.år</t>
  </si>
  <si>
    <t>Sandfilteranlegg gråvann; installering</t>
  </si>
  <si>
    <t>Entreprenørarbeid</t>
  </si>
  <si>
    <t>Sandfilteranlegg gråvann; drift</t>
  </si>
  <si>
    <t>*Pris vil variere fra kommune og kommune. Anlegget vil normalt tømmes hvert 2.år</t>
  </si>
  <si>
    <t>Lav (1,25)</t>
  </si>
  <si>
    <t>*Anlegget kan ha veldig lang levetid, men filtermediet må byttes ut hvert 10.år. Antatt levetid settes derfor som 10 år.</t>
  </si>
  <si>
    <t>Årlig service, to besøk</t>
  </si>
  <si>
    <t>Totalkostnad</t>
  </si>
  <si>
    <t>Kommunale avgifter</t>
  </si>
  <si>
    <t>Tilknytningsgebyr avløp</t>
  </si>
  <si>
    <t>Årsgebyr avløp</t>
  </si>
  <si>
    <t>Forbruksgebyr</t>
  </si>
  <si>
    <t>Fast gebyr</t>
  </si>
  <si>
    <t>Etableringskostnad</t>
  </si>
  <si>
    <t>*Levetid satt lik som for minirenseanlegg da det er enklere å sammenligne</t>
  </si>
  <si>
    <t>Totalsum</t>
  </si>
  <si>
    <t>Driftskostnad, årlig</t>
  </si>
  <si>
    <t>Saksbehandlingsgebyr</t>
  </si>
  <si>
    <t>Slamtømming, årlig</t>
  </si>
  <si>
    <t>Slamtømming, årlig*</t>
  </si>
  <si>
    <t>Tømmekostnad, årlig*</t>
  </si>
  <si>
    <t>Grunnundersøkelser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</si>
</sst>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/>
    <xf numFmtId="0" fontId="0" fillId="0" borderId="1" xfId="0" applyBorder="1" applyAlignment="1"/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15" xfId="0" applyBorder="1"/>
    <xf numFmtId="0" fontId="0" fillId="0" borderId="7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4" xfId="0" applyBorder="1"/>
    <xf numFmtId="0" fontId="0" fillId="0" borderId="38" xfId="0" applyBorder="1"/>
    <xf numFmtId="0" fontId="0" fillId="0" borderId="19" xfId="0" applyBorder="1"/>
    <xf numFmtId="0" fontId="0" fillId="0" borderId="42" xfId="0" applyBorder="1"/>
    <xf numFmtId="0" fontId="2" fillId="0" borderId="0" xfId="0" applyFont="1"/>
    <xf numFmtId="0" fontId="0" fillId="0" borderId="18" xfId="0" applyBorder="1"/>
    <xf numFmtId="0" fontId="0" fillId="0" borderId="43" xfId="0" applyBorder="1"/>
    <xf numFmtId="0" fontId="0" fillId="0" borderId="12" xfId="0" applyBorder="1"/>
    <xf numFmtId="0" fontId="0" fillId="0" borderId="6" xfId="0" applyBorder="1" applyAlignment="1"/>
    <xf numFmtId="0" fontId="0" fillId="0" borderId="39" xfId="0" applyBorder="1"/>
    <xf numFmtId="0" fontId="0" fillId="0" borderId="47" xfId="0" applyBorder="1"/>
    <xf numFmtId="0" fontId="0" fillId="0" borderId="49" xfId="0" applyBorder="1"/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/>
    <xf numFmtId="0" fontId="0" fillId="0" borderId="19" xfId="0" applyFill="1" applyBorder="1" applyAlignment="1"/>
    <xf numFmtId="0" fontId="0" fillId="0" borderId="42" xfId="0" applyFill="1" applyBorder="1" applyAlignment="1"/>
    <xf numFmtId="0" fontId="0" fillId="0" borderId="52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2" fillId="0" borderId="0" xfId="0" applyFont="1" applyFill="1" applyBorder="1" applyAlignment="1"/>
    <xf numFmtId="0" fontId="0" fillId="0" borderId="56" xfId="0" applyFill="1" applyBorder="1" applyAlignment="1">
      <alignment horizontal="right"/>
    </xf>
    <xf numFmtId="0" fontId="0" fillId="0" borderId="56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0" xfId="0" applyFill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6" xfId="0" applyBorder="1" applyAlignment="1">
      <alignment vertical="center"/>
    </xf>
    <xf numFmtId="0" fontId="0" fillId="0" borderId="18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/>
    <xf numFmtId="0" fontId="0" fillId="0" borderId="60" xfId="0" applyBorder="1" applyAlignment="1">
      <alignment vertical="top" wrapText="1"/>
    </xf>
    <xf numFmtId="0" fontId="0" fillId="0" borderId="62" xfId="0" applyBorder="1"/>
    <xf numFmtId="0" fontId="0" fillId="0" borderId="63" xfId="0" applyBorder="1"/>
    <xf numFmtId="0" fontId="0" fillId="0" borderId="60" xfId="0" applyBorder="1"/>
    <xf numFmtId="0" fontId="0" fillId="0" borderId="66" xfId="0" applyBorder="1"/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6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2" borderId="6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6733C-1AC7-4DEE-A92B-8C72D2D70045}">
  <dimension ref="A1:H23"/>
  <sheetViews>
    <sheetView workbookViewId="0">
      <selection activeCell="E18" sqref="E18"/>
    </sheetView>
  </sheetViews>
  <sheetFormatPr baseColWidth="10" defaultRowHeight="14.5" x14ac:dyDescent="0.35"/>
  <cols>
    <col min="3" max="3" width="11.54296875" customWidth="1"/>
    <col min="4" max="4" width="16.54296875" customWidth="1"/>
    <col min="5" max="5" width="12.81640625" customWidth="1"/>
    <col min="6" max="6" width="13" customWidth="1"/>
    <col min="7" max="7" width="12.81640625" customWidth="1"/>
  </cols>
  <sheetData>
    <row r="1" spans="1:8" x14ac:dyDescent="0.35">
      <c r="A1" s="1"/>
      <c r="B1" s="1"/>
      <c r="C1" s="1"/>
      <c r="D1" s="1"/>
      <c r="E1" s="1"/>
      <c r="F1" s="1"/>
      <c r="G1" s="1"/>
      <c r="H1" s="1"/>
    </row>
    <row r="2" spans="1:8" ht="15" thickBot="1" x14ac:dyDescent="0.4">
      <c r="A2" s="1"/>
      <c r="B2" s="1"/>
      <c r="C2" s="1"/>
      <c r="D2" s="1"/>
      <c r="E2" s="1"/>
      <c r="F2" s="1"/>
      <c r="G2" s="1"/>
      <c r="H2" s="1"/>
    </row>
    <row r="3" spans="1:8" ht="15" thickBot="1" x14ac:dyDescent="0.4">
      <c r="A3" s="1"/>
      <c r="B3" s="84" t="s">
        <v>60</v>
      </c>
      <c r="C3" s="85"/>
      <c r="D3" s="85"/>
      <c r="E3" s="86"/>
      <c r="F3" s="1"/>
      <c r="G3" s="1"/>
      <c r="H3" s="1"/>
    </row>
    <row r="4" spans="1:8" x14ac:dyDescent="0.35">
      <c r="A4" s="45"/>
      <c r="B4" s="102" t="s">
        <v>54</v>
      </c>
      <c r="C4" s="103"/>
      <c r="D4" s="104"/>
      <c r="E4" s="51"/>
      <c r="F4" s="46"/>
      <c r="G4" s="46"/>
      <c r="H4" s="46"/>
    </row>
    <row r="5" spans="1:8" ht="15" thickBot="1" x14ac:dyDescent="0.4">
      <c r="A5" s="47"/>
      <c r="B5" s="99" t="s">
        <v>63</v>
      </c>
      <c r="C5" s="100"/>
      <c r="D5" s="101"/>
      <c r="E5" s="52"/>
      <c r="F5" s="47"/>
      <c r="G5" s="47"/>
      <c r="H5" s="47"/>
    </row>
    <row r="6" spans="1:8" x14ac:dyDescent="0.35">
      <c r="A6" s="45"/>
      <c r="E6" s="48"/>
      <c r="F6" s="49"/>
      <c r="G6" s="49"/>
      <c r="H6" s="49"/>
    </row>
    <row r="7" spans="1:8" ht="15" thickBot="1" x14ac:dyDescent="0.4">
      <c r="A7" s="45"/>
      <c r="E7" s="48"/>
      <c r="F7" s="49"/>
      <c r="G7" s="49"/>
      <c r="H7" s="49"/>
    </row>
    <row r="8" spans="1:8" ht="15" thickBot="1" x14ac:dyDescent="0.4">
      <c r="A8" s="45"/>
      <c r="B8" s="84" t="s">
        <v>55</v>
      </c>
      <c r="C8" s="85"/>
      <c r="D8" s="85"/>
      <c r="E8" s="86"/>
      <c r="F8" s="49"/>
      <c r="G8" s="49"/>
      <c r="H8" s="49"/>
    </row>
    <row r="9" spans="1:8" x14ac:dyDescent="0.35">
      <c r="A9" s="45"/>
      <c r="B9" s="96" t="s">
        <v>56</v>
      </c>
      <c r="C9" s="97"/>
      <c r="D9" s="98"/>
      <c r="E9" s="57"/>
      <c r="F9" s="49"/>
      <c r="G9" s="49"/>
      <c r="H9" s="49"/>
    </row>
    <row r="10" spans="1:8" x14ac:dyDescent="0.35">
      <c r="A10" s="45"/>
      <c r="B10" s="92" t="s">
        <v>57</v>
      </c>
      <c r="C10" s="93"/>
      <c r="D10" s="53" t="s">
        <v>58</v>
      </c>
      <c r="E10" s="55"/>
      <c r="F10" s="49"/>
      <c r="G10" s="49"/>
      <c r="H10" s="49"/>
    </row>
    <row r="11" spans="1:8" ht="15" thickBot="1" x14ac:dyDescent="0.4">
      <c r="A11" s="47"/>
      <c r="B11" s="94"/>
      <c r="C11" s="95"/>
      <c r="D11" s="54" t="s">
        <v>59</v>
      </c>
      <c r="E11" s="56"/>
      <c r="F11" s="49"/>
      <c r="G11" s="49"/>
      <c r="H11" s="49"/>
    </row>
    <row r="12" spans="1:8" ht="15" thickBot="1" x14ac:dyDescent="0.4">
      <c r="A12" s="45"/>
      <c r="B12" s="87" t="s">
        <v>30</v>
      </c>
      <c r="C12" s="88"/>
      <c r="D12" s="89"/>
      <c r="E12" s="59">
        <v>20</v>
      </c>
      <c r="F12" s="49"/>
      <c r="G12" s="49"/>
      <c r="H12" s="49"/>
    </row>
    <row r="13" spans="1:8" x14ac:dyDescent="0.35">
      <c r="A13" s="45"/>
      <c r="B13" s="58" t="s">
        <v>61</v>
      </c>
      <c r="C13" s="45"/>
      <c r="D13" s="45"/>
      <c r="E13" s="48"/>
      <c r="F13" s="49"/>
      <c r="G13" s="49"/>
      <c r="H13" s="49"/>
    </row>
    <row r="14" spans="1:8" ht="15" thickBot="1" x14ac:dyDescent="0.4">
      <c r="A14" s="47"/>
      <c r="C14" s="47"/>
      <c r="D14" s="47"/>
      <c r="E14" s="49"/>
      <c r="F14" s="49"/>
      <c r="G14" s="49"/>
      <c r="H14" s="49"/>
    </row>
    <row r="15" spans="1:8" ht="15" thickBot="1" x14ac:dyDescent="0.4">
      <c r="A15" s="45"/>
      <c r="B15" s="90" t="s">
        <v>62</v>
      </c>
      <c r="C15" s="91"/>
      <c r="D15" s="91"/>
      <c r="E15" s="60">
        <f>(E10+E11+E5)*E12+E9+E4</f>
        <v>0</v>
      </c>
      <c r="F15" s="49"/>
      <c r="G15" s="49"/>
      <c r="H15" s="49"/>
    </row>
    <row r="16" spans="1:8" x14ac:dyDescent="0.35">
      <c r="A16" s="49"/>
      <c r="B16" s="49"/>
      <c r="C16" s="49"/>
      <c r="D16" s="49"/>
      <c r="E16" s="49"/>
      <c r="F16" s="49"/>
      <c r="G16" s="49"/>
      <c r="H16" s="49"/>
    </row>
    <row r="17" spans="1:8" x14ac:dyDescent="0.35">
      <c r="A17" s="49"/>
      <c r="B17" s="49"/>
      <c r="C17" s="49"/>
      <c r="D17" s="49"/>
      <c r="E17" s="49"/>
      <c r="F17" s="49"/>
      <c r="G17" s="49"/>
      <c r="H17" s="49"/>
    </row>
    <row r="18" spans="1:8" x14ac:dyDescent="0.35">
      <c r="A18" s="47"/>
      <c r="B18" s="47"/>
      <c r="C18" s="47"/>
      <c r="D18" s="47"/>
      <c r="E18" s="47"/>
      <c r="F18" s="47"/>
      <c r="G18" s="47"/>
      <c r="H18" s="47"/>
    </row>
    <row r="19" spans="1:8" x14ac:dyDescent="0.35">
      <c r="A19" s="45"/>
      <c r="B19" s="45"/>
      <c r="C19" s="45"/>
      <c r="D19" s="45"/>
      <c r="E19" s="45"/>
      <c r="F19" s="45"/>
      <c r="G19" s="45"/>
      <c r="H19" s="49"/>
    </row>
    <row r="20" spans="1:8" x14ac:dyDescent="0.35">
      <c r="A20" s="50"/>
      <c r="B20" s="50"/>
      <c r="C20" s="50"/>
      <c r="D20" s="50"/>
      <c r="E20" s="50"/>
      <c r="F20" s="45"/>
      <c r="G20" s="45"/>
      <c r="H20" s="49"/>
    </row>
    <row r="21" spans="1:8" x14ac:dyDescent="0.35">
      <c r="A21" s="50"/>
      <c r="B21" s="50"/>
      <c r="C21" s="50"/>
      <c r="D21" s="50"/>
      <c r="E21" s="50"/>
      <c r="F21" s="45"/>
      <c r="G21" s="45"/>
      <c r="H21" s="49"/>
    </row>
    <row r="22" spans="1:8" x14ac:dyDescent="0.35">
      <c r="A22" s="49"/>
      <c r="B22" s="49"/>
      <c r="C22" s="49"/>
      <c r="D22" s="49"/>
      <c r="E22" s="49"/>
      <c r="F22" s="49"/>
      <c r="G22" s="49"/>
      <c r="H22" s="49"/>
    </row>
    <row r="23" spans="1:8" x14ac:dyDescent="0.35">
      <c r="A23" s="1"/>
      <c r="B23" s="1"/>
      <c r="C23" s="1"/>
      <c r="D23" s="1"/>
      <c r="E23" s="1"/>
      <c r="F23" s="1"/>
      <c r="G23" s="1"/>
      <c r="H23" s="1"/>
    </row>
  </sheetData>
  <mergeCells count="8">
    <mergeCell ref="B3:E3"/>
    <mergeCell ref="B12:D12"/>
    <mergeCell ref="B15:D15"/>
    <mergeCell ref="B10:C11"/>
    <mergeCell ref="B9:D9"/>
    <mergeCell ref="B5:D5"/>
    <mergeCell ref="B4:D4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C2A9D-750F-437A-AF2F-F0133D9A0E35}">
  <dimension ref="A2:J129"/>
  <sheetViews>
    <sheetView tabSelected="1" zoomScaleNormal="100" workbookViewId="0">
      <selection activeCell="F129" sqref="F129"/>
    </sheetView>
  </sheetViews>
  <sheetFormatPr baseColWidth="10" defaultRowHeight="14.5" x14ac:dyDescent="0.35"/>
  <cols>
    <col min="1" max="1" width="27.453125" customWidth="1"/>
    <col min="2" max="2" width="29.6328125" customWidth="1"/>
  </cols>
  <sheetData>
    <row r="2" spans="1:9" ht="15" thickBot="1" x14ac:dyDescent="0.4"/>
    <row r="3" spans="1:9" ht="15" thickBot="1" x14ac:dyDescent="0.4">
      <c r="C3" s="67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I3" s="12" t="s">
        <v>6</v>
      </c>
    </row>
    <row r="4" spans="1:9" x14ac:dyDescent="0.35">
      <c r="A4" s="149" t="s">
        <v>8</v>
      </c>
      <c r="B4" s="150"/>
      <c r="C4" s="130"/>
      <c r="D4" s="131"/>
      <c r="E4" s="131"/>
      <c r="F4" s="131"/>
      <c r="G4" s="131"/>
      <c r="H4" s="131"/>
      <c r="I4" s="132"/>
    </row>
    <row r="5" spans="1:9" ht="14.4" customHeight="1" x14ac:dyDescent="0.35">
      <c r="A5" s="151" t="s">
        <v>7</v>
      </c>
      <c r="B5" s="152"/>
      <c r="C5" s="6">
        <v>47261</v>
      </c>
      <c r="D5" s="2">
        <v>64047</v>
      </c>
      <c r="E5" s="2">
        <v>92878</v>
      </c>
      <c r="F5" s="2">
        <v>120978</v>
      </c>
      <c r="G5" s="2">
        <v>150971</v>
      </c>
      <c r="H5" s="2">
        <v>173225</v>
      </c>
      <c r="I5" s="5">
        <v>198566</v>
      </c>
    </row>
    <row r="6" spans="1:9" ht="29.4" customHeight="1" x14ac:dyDescent="0.35">
      <c r="A6" s="153" t="s">
        <v>12</v>
      </c>
      <c r="B6" s="154"/>
      <c r="C6" s="30">
        <v>45000</v>
      </c>
      <c r="D6" s="31">
        <v>50000</v>
      </c>
      <c r="E6" s="31">
        <v>56000</v>
      </c>
      <c r="F6" s="31">
        <v>64500</v>
      </c>
      <c r="G6" s="31">
        <v>70500</v>
      </c>
      <c r="H6" s="31">
        <v>76500</v>
      </c>
      <c r="I6" s="71">
        <v>88000</v>
      </c>
    </row>
    <row r="7" spans="1:9" x14ac:dyDescent="0.35">
      <c r="A7" s="135" t="s">
        <v>25</v>
      </c>
      <c r="B7" s="161"/>
      <c r="C7" s="9">
        <f t="shared" ref="C7:I7" si="0">C5+C6</f>
        <v>92261</v>
      </c>
      <c r="D7" s="10">
        <f t="shared" si="0"/>
        <v>114047</v>
      </c>
      <c r="E7" s="10">
        <f t="shared" si="0"/>
        <v>148878</v>
      </c>
      <c r="F7" s="10">
        <f t="shared" si="0"/>
        <v>185478</v>
      </c>
      <c r="G7" s="10">
        <f t="shared" si="0"/>
        <v>221471</v>
      </c>
      <c r="H7" s="10">
        <f t="shared" si="0"/>
        <v>249725</v>
      </c>
      <c r="I7" s="26">
        <f t="shared" si="0"/>
        <v>286566</v>
      </c>
    </row>
    <row r="8" spans="1:9" x14ac:dyDescent="0.35">
      <c r="A8" s="155" t="s">
        <v>9</v>
      </c>
      <c r="B8" s="156"/>
      <c r="C8" s="146"/>
      <c r="D8" s="147"/>
      <c r="E8" s="147"/>
      <c r="F8" s="147"/>
      <c r="G8" s="147"/>
      <c r="H8" s="147"/>
      <c r="I8" s="148"/>
    </row>
    <row r="9" spans="1:9" ht="15" thickBot="1" x14ac:dyDescent="0.4">
      <c r="A9" s="159" t="s">
        <v>10</v>
      </c>
      <c r="B9" s="160"/>
      <c r="C9" s="14">
        <v>3406</v>
      </c>
      <c r="D9" s="7">
        <v>4382</v>
      </c>
      <c r="E9" s="7">
        <v>5618</v>
      </c>
      <c r="F9" s="7">
        <v>7226</v>
      </c>
      <c r="G9" s="7">
        <v>9280</v>
      </c>
      <c r="H9" s="7">
        <v>10453</v>
      </c>
      <c r="I9" s="8">
        <v>12303</v>
      </c>
    </row>
    <row r="10" spans="1:9" x14ac:dyDescent="0.35">
      <c r="A10" s="22" t="s">
        <v>11</v>
      </c>
    </row>
    <row r="11" spans="1:9" x14ac:dyDescent="0.35">
      <c r="A11" t="s">
        <v>23</v>
      </c>
    </row>
    <row r="12" spans="1:9" ht="15" thickBot="1" x14ac:dyDescent="0.4"/>
    <row r="13" spans="1:9" x14ac:dyDescent="0.35">
      <c r="A13" s="149" t="s">
        <v>55</v>
      </c>
      <c r="B13" s="165"/>
      <c r="C13" s="166"/>
      <c r="D13" s="167"/>
      <c r="E13" s="167"/>
      <c r="F13" s="167"/>
      <c r="G13" s="167"/>
      <c r="H13" s="167"/>
      <c r="I13" s="165"/>
    </row>
    <row r="14" spans="1:9" x14ac:dyDescent="0.35">
      <c r="A14" s="151" t="s">
        <v>64</v>
      </c>
      <c r="B14" s="164"/>
      <c r="C14" s="13"/>
      <c r="D14" s="2"/>
      <c r="E14" s="2"/>
      <c r="F14" s="2"/>
      <c r="G14" s="2"/>
      <c r="H14" s="2"/>
      <c r="I14" s="5"/>
    </row>
    <row r="15" spans="1:9" x14ac:dyDescent="0.35">
      <c r="A15" s="151" t="s">
        <v>26</v>
      </c>
      <c r="B15" s="164"/>
      <c r="C15" s="13"/>
      <c r="D15" s="2"/>
      <c r="E15" s="2"/>
      <c r="F15" s="2"/>
      <c r="G15" s="2"/>
      <c r="H15" s="2"/>
      <c r="I15" s="5"/>
    </row>
    <row r="16" spans="1:9" ht="15" thickBot="1" x14ac:dyDescent="0.4">
      <c r="A16" s="162" t="s">
        <v>65</v>
      </c>
      <c r="B16" s="163"/>
      <c r="C16" s="23"/>
      <c r="D16" s="7"/>
      <c r="E16" s="7"/>
      <c r="F16" s="7"/>
      <c r="G16" s="7"/>
      <c r="H16" s="7"/>
      <c r="I16" s="8"/>
    </row>
    <row r="17" spans="1:9" ht="14.4" customHeight="1" thickBot="1" x14ac:dyDescent="0.4">
      <c r="A17" s="43"/>
      <c r="B17" s="43"/>
      <c r="C17" s="1"/>
      <c r="D17" s="1"/>
      <c r="E17" s="1"/>
      <c r="F17" s="1"/>
      <c r="G17" s="1"/>
      <c r="H17" s="1"/>
      <c r="I17" s="1"/>
    </row>
    <row r="18" spans="1:9" x14ac:dyDescent="0.35">
      <c r="A18" s="114" t="s">
        <v>24</v>
      </c>
      <c r="B18" s="115"/>
      <c r="C18" s="25">
        <v>20</v>
      </c>
      <c r="D18" s="4">
        <v>20</v>
      </c>
      <c r="E18" s="4">
        <v>20</v>
      </c>
      <c r="F18" s="4">
        <v>20</v>
      </c>
      <c r="G18" s="4">
        <v>20</v>
      </c>
      <c r="H18" s="4">
        <v>20</v>
      </c>
      <c r="I18" s="18">
        <v>20</v>
      </c>
    </row>
    <row r="19" spans="1:9" ht="15" thickBot="1" x14ac:dyDescent="0.4">
      <c r="A19" s="118" t="s">
        <v>27</v>
      </c>
      <c r="B19" s="119"/>
      <c r="C19" s="72">
        <f t="shared" ref="C19:I19" si="1">((C9*2)+C15+C16)*C18+C7+C14</f>
        <v>228501</v>
      </c>
      <c r="D19" s="73">
        <f t="shared" si="1"/>
        <v>289327</v>
      </c>
      <c r="E19" s="73">
        <f t="shared" si="1"/>
        <v>373598</v>
      </c>
      <c r="F19" s="73">
        <f t="shared" si="1"/>
        <v>474518</v>
      </c>
      <c r="G19" s="73">
        <f t="shared" si="1"/>
        <v>592671</v>
      </c>
      <c r="H19" s="73">
        <f t="shared" si="1"/>
        <v>667845</v>
      </c>
      <c r="I19" s="74">
        <f t="shared" si="1"/>
        <v>778686</v>
      </c>
    </row>
    <row r="21" spans="1:9" ht="15" thickBot="1" x14ac:dyDescent="0.4"/>
    <row r="22" spans="1:9" ht="15" thickBot="1" x14ac:dyDescent="0.4">
      <c r="C22" s="67" t="s">
        <v>0</v>
      </c>
      <c r="D22" s="11" t="s">
        <v>1</v>
      </c>
      <c r="E22" s="11" t="s">
        <v>2</v>
      </c>
      <c r="F22" s="11" t="s">
        <v>3</v>
      </c>
      <c r="G22" s="11" t="s">
        <v>4</v>
      </c>
      <c r="H22" s="11" t="s">
        <v>5</v>
      </c>
      <c r="I22" s="12" t="s">
        <v>6</v>
      </c>
    </row>
    <row r="23" spans="1:9" x14ac:dyDescent="0.35">
      <c r="A23" s="133" t="s">
        <v>13</v>
      </c>
      <c r="B23" s="134"/>
      <c r="C23" s="131"/>
      <c r="D23" s="131"/>
      <c r="E23" s="131"/>
      <c r="F23" s="131"/>
      <c r="G23" s="131"/>
      <c r="H23" s="131"/>
      <c r="I23" s="132"/>
    </row>
    <row r="24" spans="1:9" x14ac:dyDescent="0.35">
      <c r="A24" s="135" t="s">
        <v>14</v>
      </c>
      <c r="B24" s="136"/>
      <c r="C24" s="13">
        <v>25000</v>
      </c>
      <c r="D24" s="2">
        <v>45000</v>
      </c>
      <c r="E24" s="2">
        <v>65000</v>
      </c>
      <c r="F24" s="2">
        <v>75000</v>
      </c>
      <c r="G24" s="2">
        <v>85000</v>
      </c>
      <c r="H24" s="2">
        <v>95000</v>
      </c>
      <c r="I24" s="5">
        <v>105000</v>
      </c>
    </row>
    <row r="25" spans="1:9" x14ac:dyDescent="0.35">
      <c r="A25" s="128" t="s">
        <v>15</v>
      </c>
      <c r="B25" s="129"/>
      <c r="C25" s="13">
        <v>20000</v>
      </c>
      <c r="D25" s="2">
        <v>25000</v>
      </c>
      <c r="E25" s="2">
        <v>30000</v>
      </c>
      <c r="F25" s="2">
        <v>35000</v>
      </c>
      <c r="G25" s="2">
        <v>45000</v>
      </c>
      <c r="H25" s="2">
        <v>55000</v>
      </c>
      <c r="I25" s="5">
        <v>65000</v>
      </c>
    </row>
    <row r="26" spans="1:9" x14ac:dyDescent="0.35">
      <c r="A26" s="79" t="s">
        <v>16</v>
      </c>
      <c r="B26" s="17" t="s">
        <v>18</v>
      </c>
      <c r="C26" s="13">
        <v>51250</v>
      </c>
      <c r="D26" s="2">
        <v>81250</v>
      </c>
      <c r="E26" s="2">
        <v>111250</v>
      </c>
      <c r="F26" s="2">
        <v>128750</v>
      </c>
      <c r="G26" s="2">
        <v>151250</v>
      </c>
      <c r="H26" s="2">
        <v>173750</v>
      </c>
      <c r="I26" s="5">
        <v>196250</v>
      </c>
    </row>
    <row r="27" spans="1:9" x14ac:dyDescent="0.35">
      <c r="A27" s="80" t="s">
        <v>17</v>
      </c>
      <c r="B27" s="81" t="s">
        <v>19</v>
      </c>
      <c r="C27" s="24">
        <v>38750</v>
      </c>
      <c r="D27" s="16">
        <v>58750</v>
      </c>
      <c r="E27" s="16">
        <v>78750</v>
      </c>
      <c r="F27" s="16">
        <v>91250</v>
      </c>
      <c r="G27" s="16">
        <v>108750</v>
      </c>
      <c r="H27" s="16">
        <v>126250</v>
      </c>
      <c r="I27" s="17">
        <v>143750</v>
      </c>
    </row>
    <row r="28" spans="1:9" ht="15" thickBot="1" x14ac:dyDescent="0.4">
      <c r="A28" s="157" t="s">
        <v>68</v>
      </c>
      <c r="B28" s="158"/>
      <c r="C28" s="77"/>
      <c r="D28" s="75"/>
      <c r="E28" s="75"/>
      <c r="F28" s="75"/>
      <c r="G28" s="75"/>
      <c r="H28" s="75"/>
      <c r="I28" s="76"/>
    </row>
    <row r="29" spans="1:9" ht="15" thickBot="1" x14ac:dyDescent="0.4"/>
    <row r="30" spans="1:9" x14ac:dyDescent="0.35">
      <c r="A30" s="133" t="s">
        <v>20</v>
      </c>
      <c r="B30" s="134"/>
      <c r="C30" s="130"/>
      <c r="D30" s="131"/>
      <c r="E30" s="131"/>
      <c r="F30" s="131"/>
      <c r="G30" s="131"/>
      <c r="H30" s="131"/>
      <c r="I30" s="132"/>
    </row>
    <row r="31" spans="1:9" ht="15" thickBot="1" x14ac:dyDescent="0.4">
      <c r="A31" s="140" t="s">
        <v>21</v>
      </c>
      <c r="B31" s="141"/>
      <c r="C31" s="23">
        <v>1750</v>
      </c>
      <c r="D31" s="7">
        <v>3500</v>
      </c>
      <c r="E31" s="7">
        <v>5000</v>
      </c>
      <c r="F31" s="7">
        <v>6000</v>
      </c>
      <c r="G31" s="7">
        <v>7000</v>
      </c>
      <c r="H31" s="7">
        <v>8000</v>
      </c>
      <c r="I31" s="8">
        <v>9000</v>
      </c>
    </row>
    <row r="32" spans="1:9" ht="15" thickBot="1" x14ac:dyDescent="0.4">
      <c r="A32" s="39"/>
      <c r="B32" s="39"/>
      <c r="C32" s="1"/>
      <c r="D32" s="1"/>
      <c r="E32" s="1"/>
      <c r="F32" s="1"/>
      <c r="G32" s="1"/>
      <c r="H32" s="1"/>
      <c r="I32" s="1"/>
    </row>
    <row r="33" spans="1:9" x14ac:dyDescent="0.35">
      <c r="A33" s="133" t="s">
        <v>55</v>
      </c>
      <c r="B33" s="134"/>
      <c r="C33" s="32"/>
      <c r="D33" s="33"/>
      <c r="E33" s="33"/>
      <c r="F33" s="33"/>
      <c r="G33" s="33"/>
      <c r="H33" s="33"/>
      <c r="I33" s="34"/>
    </row>
    <row r="34" spans="1:9" x14ac:dyDescent="0.35">
      <c r="A34" s="135" t="s">
        <v>66</v>
      </c>
      <c r="B34" s="136"/>
      <c r="C34" s="13">
        <v>5000</v>
      </c>
      <c r="D34" s="2">
        <v>5000</v>
      </c>
      <c r="E34" s="2">
        <v>5000</v>
      </c>
      <c r="F34" s="2">
        <v>5000</v>
      </c>
      <c r="G34" s="2">
        <v>10000</v>
      </c>
      <c r="H34" s="2">
        <v>10000</v>
      </c>
      <c r="I34" s="5">
        <v>10000</v>
      </c>
    </row>
    <row r="35" spans="1:9" x14ac:dyDescent="0.35">
      <c r="A35" s="135" t="s">
        <v>26</v>
      </c>
      <c r="B35" s="136"/>
      <c r="C35" s="13"/>
      <c r="D35" s="2"/>
      <c r="E35" s="2"/>
      <c r="F35" s="2"/>
      <c r="G35" s="2"/>
      <c r="H35" s="2"/>
      <c r="I35" s="5"/>
    </row>
    <row r="36" spans="1:9" ht="15" thickBot="1" x14ac:dyDescent="0.4">
      <c r="A36" s="140" t="s">
        <v>64</v>
      </c>
      <c r="B36" s="141"/>
      <c r="C36" s="23"/>
      <c r="D36" s="7"/>
      <c r="E36" s="7"/>
      <c r="F36" s="7"/>
      <c r="G36" s="7"/>
      <c r="H36" s="7"/>
      <c r="I36" s="8"/>
    </row>
    <row r="37" spans="1:9" x14ac:dyDescent="0.35">
      <c r="A37" s="22" t="s">
        <v>22</v>
      </c>
    </row>
    <row r="38" spans="1:9" ht="15" thickBot="1" x14ac:dyDescent="0.4"/>
    <row r="39" spans="1:9" x14ac:dyDescent="0.35">
      <c r="A39" s="35" t="s">
        <v>30</v>
      </c>
      <c r="B39" s="36"/>
      <c r="C39" s="25">
        <v>20</v>
      </c>
      <c r="D39" s="4">
        <v>20</v>
      </c>
      <c r="E39" s="4">
        <v>20</v>
      </c>
      <c r="F39" s="4">
        <v>20</v>
      </c>
      <c r="G39" s="4">
        <v>20</v>
      </c>
      <c r="H39" s="4">
        <v>20</v>
      </c>
      <c r="I39" s="18">
        <v>20</v>
      </c>
    </row>
    <row r="40" spans="1:9" x14ac:dyDescent="0.35">
      <c r="A40" s="40" t="s">
        <v>28</v>
      </c>
      <c r="B40" s="41"/>
      <c r="C40" s="13">
        <f t="shared" ref="C40:I40" si="2">(C31+C34+C35)*C39+C24+C25+C26+C36+C28</f>
        <v>231250</v>
      </c>
      <c r="D40" s="2">
        <f t="shared" si="2"/>
        <v>321250</v>
      </c>
      <c r="E40" s="2">
        <f t="shared" si="2"/>
        <v>406250</v>
      </c>
      <c r="F40" s="2">
        <f t="shared" si="2"/>
        <v>458750</v>
      </c>
      <c r="G40" s="2">
        <f t="shared" si="2"/>
        <v>621250</v>
      </c>
      <c r="H40" s="2">
        <f t="shared" si="2"/>
        <v>683750</v>
      </c>
      <c r="I40" s="5">
        <f t="shared" si="2"/>
        <v>746250</v>
      </c>
    </row>
    <row r="41" spans="1:9" ht="15" thickBot="1" x14ac:dyDescent="0.4">
      <c r="A41" s="37" t="s">
        <v>29</v>
      </c>
      <c r="B41" s="38"/>
      <c r="C41" s="23">
        <f t="shared" ref="C41:I41" si="3">(C31+C34+C35)*C39+C24+C25+C27+C36+C28</f>
        <v>218750</v>
      </c>
      <c r="D41" s="7">
        <f t="shared" si="3"/>
        <v>298750</v>
      </c>
      <c r="E41" s="7">
        <f t="shared" si="3"/>
        <v>373750</v>
      </c>
      <c r="F41" s="7">
        <f t="shared" si="3"/>
        <v>421250</v>
      </c>
      <c r="G41" s="7">
        <f t="shared" si="3"/>
        <v>578750</v>
      </c>
      <c r="H41" s="7">
        <f t="shared" si="3"/>
        <v>636250</v>
      </c>
      <c r="I41" s="8">
        <f t="shared" si="3"/>
        <v>693750</v>
      </c>
    </row>
    <row r="42" spans="1:9" x14ac:dyDescent="0.35">
      <c r="A42" s="22" t="s">
        <v>31</v>
      </c>
    </row>
    <row r="44" spans="1:9" ht="15" thickBot="1" x14ac:dyDescent="0.4"/>
    <row r="45" spans="1:9" ht="14.4" customHeight="1" thickBot="1" x14ac:dyDescent="0.4">
      <c r="C45" s="68" t="s">
        <v>0</v>
      </c>
      <c r="D45" s="69" t="s">
        <v>1</v>
      </c>
      <c r="E45" s="69" t="s">
        <v>2</v>
      </c>
      <c r="F45" s="69" t="s">
        <v>3</v>
      </c>
      <c r="G45" s="69" t="s">
        <v>4</v>
      </c>
      <c r="H45" s="69" t="s">
        <v>5</v>
      </c>
      <c r="I45" s="70" t="s">
        <v>6</v>
      </c>
    </row>
    <row r="46" spans="1:9" ht="15" thickBot="1" x14ac:dyDescent="0.4">
      <c r="A46" s="170" t="s">
        <v>35</v>
      </c>
      <c r="B46" s="171"/>
      <c r="C46" s="144"/>
      <c r="D46" s="144"/>
      <c r="E46" s="144"/>
      <c r="F46" s="144"/>
      <c r="G46" s="144"/>
      <c r="H46" s="144"/>
      <c r="I46" s="145"/>
    </row>
    <row r="47" spans="1:9" x14ac:dyDescent="0.35">
      <c r="A47" s="142" t="s">
        <v>32</v>
      </c>
      <c r="B47" s="143"/>
      <c r="C47" s="25">
        <v>200000</v>
      </c>
      <c r="D47" s="4">
        <v>300000</v>
      </c>
      <c r="E47" s="4">
        <v>400000</v>
      </c>
      <c r="F47" s="4">
        <v>500000</v>
      </c>
      <c r="G47" s="105" t="s">
        <v>37</v>
      </c>
      <c r="H47" s="106"/>
      <c r="I47" s="107"/>
    </row>
    <row r="48" spans="1:9" x14ac:dyDescent="0.35">
      <c r="A48" s="82" t="s">
        <v>16</v>
      </c>
      <c r="B48" s="17" t="s">
        <v>33</v>
      </c>
      <c r="C48" s="13">
        <v>200000</v>
      </c>
      <c r="D48" s="2">
        <v>300000</v>
      </c>
      <c r="E48" s="2">
        <v>400000</v>
      </c>
      <c r="F48" s="2">
        <v>500000</v>
      </c>
      <c r="G48" s="108"/>
      <c r="H48" s="109"/>
      <c r="I48" s="110"/>
    </row>
    <row r="49" spans="1:10" x14ac:dyDescent="0.35">
      <c r="A49" s="80" t="s">
        <v>17</v>
      </c>
      <c r="B49" s="81" t="s">
        <v>34</v>
      </c>
      <c r="C49" s="13">
        <v>100000</v>
      </c>
      <c r="D49" s="2">
        <v>150000</v>
      </c>
      <c r="E49" s="2">
        <v>200000</v>
      </c>
      <c r="F49" s="2">
        <v>250000</v>
      </c>
      <c r="G49" s="108"/>
      <c r="H49" s="109"/>
      <c r="I49" s="110"/>
      <c r="J49" s="1"/>
    </row>
    <row r="50" spans="1:10" ht="15" thickBot="1" x14ac:dyDescent="0.4">
      <c r="A50" s="140" t="s">
        <v>68</v>
      </c>
      <c r="B50" s="141"/>
      <c r="C50" s="77"/>
      <c r="D50" s="75"/>
      <c r="E50" s="75"/>
      <c r="F50" s="75"/>
      <c r="G50" s="111"/>
      <c r="H50" s="112"/>
      <c r="I50" s="113"/>
    </row>
    <row r="51" spans="1:10" ht="15" thickBot="1" x14ac:dyDescent="0.4"/>
    <row r="52" spans="1:10" x14ac:dyDescent="0.35">
      <c r="A52" s="133" t="s">
        <v>36</v>
      </c>
      <c r="B52" s="134"/>
      <c r="C52" s="130"/>
      <c r="D52" s="131"/>
      <c r="E52" s="131"/>
      <c r="F52" s="131"/>
      <c r="G52" s="131"/>
      <c r="H52" s="131"/>
      <c r="I52" s="132"/>
      <c r="J52" s="1"/>
    </row>
    <row r="53" spans="1:10" ht="15" thickBot="1" x14ac:dyDescent="0.4">
      <c r="A53" s="168" t="s">
        <v>53</v>
      </c>
      <c r="B53" s="169"/>
      <c r="C53" s="23">
        <v>3500</v>
      </c>
      <c r="D53" s="7">
        <v>6500</v>
      </c>
      <c r="E53" s="7">
        <v>7500</v>
      </c>
      <c r="F53" s="7">
        <v>10000</v>
      </c>
      <c r="G53" s="137" t="s">
        <v>37</v>
      </c>
      <c r="H53" s="138"/>
      <c r="I53" s="139"/>
    </row>
    <row r="54" spans="1:10" ht="15" thickBot="1" x14ac:dyDescent="0.4">
      <c r="A54" s="39"/>
      <c r="B54" s="39"/>
      <c r="C54" s="1"/>
      <c r="D54" s="1"/>
      <c r="E54" s="1"/>
      <c r="F54" s="1"/>
      <c r="G54" s="44"/>
      <c r="H54" s="44"/>
      <c r="I54" s="44"/>
    </row>
    <row r="55" spans="1:10" x14ac:dyDescent="0.35">
      <c r="A55" s="133" t="s">
        <v>55</v>
      </c>
      <c r="B55" s="134"/>
      <c r="C55" s="130"/>
      <c r="D55" s="131"/>
      <c r="E55" s="131"/>
      <c r="F55" s="131"/>
      <c r="G55" s="131"/>
      <c r="H55" s="131"/>
      <c r="I55" s="132"/>
    </row>
    <row r="56" spans="1:10" x14ac:dyDescent="0.35">
      <c r="A56" s="135" t="s">
        <v>67</v>
      </c>
      <c r="B56" s="136"/>
      <c r="C56" s="13">
        <v>5000</v>
      </c>
      <c r="D56" s="2">
        <v>5000</v>
      </c>
      <c r="E56" s="2">
        <v>5000</v>
      </c>
      <c r="F56" s="2">
        <v>5000</v>
      </c>
      <c r="G56" s="120" t="s">
        <v>37</v>
      </c>
      <c r="H56" s="121"/>
      <c r="I56" s="122"/>
    </row>
    <row r="57" spans="1:10" x14ac:dyDescent="0.35">
      <c r="A57" s="135" t="s">
        <v>26</v>
      </c>
      <c r="B57" s="136"/>
      <c r="C57" s="13"/>
      <c r="D57" s="2"/>
      <c r="E57" s="2"/>
      <c r="F57" s="2"/>
      <c r="G57" s="108"/>
      <c r="H57" s="109"/>
      <c r="I57" s="110"/>
    </row>
    <row r="58" spans="1:10" ht="15" thickBot="1" x14ac:dyDescent="0.4">
      <c r="A58" s="140" t="s">
        <v>64</v>
      </c>
      <c r="B58" s="141"/>
      <c r="C58" s="23"/>
      <c r="D58" s="7"/>
      <c r="E58" s="7"/>
      <c r="F58" s="7"/>
      <c r="G58" s="111"/>
      <c r="H58" s="112"/>
      <c r="I58" s="113"/>
    </row>
    <row r="59" spans="1:10" x14ac:dyDescent="0.35">
      <c r="A59" s="22" t="s">
        <v>22</v>
      </c>
    </row>
    <row r="60" spans="1:10" ht="15" thickBot="1" x14ac:dyDescent="0.4"/>
    <row r="61" spans="1:10" x14ac:dyDescent="0.35">
      <c r="A61" s="114" t="s">
        <v>30</v>
      </c>
      <c r="B61" s="115"/>
      <c r="C61" s="3">
        <v>20</v>
      </c>
      <c r="D61" s="4">
        <v>20</v>
      </c>
      <c r="E61" s="4">
        <v>20</v>
      </c>
      <c r="F61" s="27">
        <v>20</v>
      </c>
      <c r="G61" s="105" t="s">
        <v>37</v>
      </c>
      <c r="H61" s="106"/>
      <c r="I61" s="107"/>
    </row>
    <row r="62" spans="1:10" ht="14.4" customHeight="1" x14ac:dyDescent="0.35">
      <c r="A62" s="116" t="s">
        <v>28</v>
      </c>
      <c r="B62" s="117"/>
      <c r="C62" s="6">
        <f>(C53+C56+C57)*C61+C47+C48+C58+C50</f>
        <v>570000</v>
      </c>
      <c r="D62" s="2">
        <f>(D53+D56+D57)*D61+D47+D48+D58+D50</f>
        <v>830000</v>
      </c>
      <c r="E62" s="2">
        <f>(E53+E56+E57)*E61+E47+E48+E58+E50</f>
        <v>1050000</v>
      </c>
      <c r="F62" s="20">
        <f>(F53+F56+F57)*F61+F47+F48+F58+F50</f>
        <v>1300000</v>
      </c>
      <c r="G62" s="108"/>
      <c r="H62" s="109"/>
      <c r="I62" s="110"/>
    </row>
    <row r="63" spans="1:10" ht="15" thickBot="1" x14ac:dyDescent="0.4">
      <c r="A63" s="118" t="s">
        <v>29</v>
      </c>
      <c r="B63" s="119"/>
      <c r="C63" s="14">
        <f>(C53+C56+C57)*C61+C47+C49+C58+C50</f>
        <v>470000</v>
      </c>
      <c r="D63" s="7">
        <f>(D53+D56+D57)*D61+D47+D49+D58+D50</f>
        <v>680000</v>
      </c>
      <c r="E63" s="7">
        <f>(E53+E56+E57)*E61+E47+E49+E58+E50</f>
        <v>850000</v>
      </c>
      <c r="F63" s="21">
        <f>(F53+F56+F57)*F61+F47+F49+F58+F50</f>
        <v>1050000</v>
      </c>
      <c r="G63" s="111"/>
      <c r="H63" s="112"/>
      <c r="I63" s="113"/>
    </row>
    <row r="64" spans="1:10" x14ac:dyDescent="0.35">
      <c r="A64" s="22" t="s">
        <v>38</v>
      </c>
    </row>
    <row r="66" spans="1:10" ht="15" thickBot="1" x14ac:dyDescent="0.4"/>
    <row r="67" spans="1:10" ht="15" thickBot="1" x14ac:dyDescent="0.4">
      <c r="C67" s="68" t="s">
        <v>0</v>
      </c>
      <c r="D67" s="69" t="s">
        <v>1</v>
      </c>
      <c r="E67" s="69" t="s">
        <v>2</v>
      </c>
      <c r="F67" s="69" t="s">
        <v>3</v>
      </c>
      <c r="G67" s="69" t="s">
        <v>4</v>
      </c>
      <c r="H67" s="69" t="s">
        <v>5</v>
      </c>
      <c r="I67" s="70" t="s">
        <v>6</v>
      </c>
    </row>
    <row r="68" spans="1:10" x14ac:dyDescent="0.35">
      <c r="A68" s="133" t="s">
        <v>39</v>
      </c>
      <c r="B68" s="134"/>
      <c r="C68" s="130"/>
      <c r="D68" s="131"/>
      <c r="E68" s="131"/>
      <c r="F68" s="131"/>
      <c r="G68" s="131"/>
      <c r="H68" s="131"/>
      <c r="I68" s="132"/>
    </row>
    <row r="69" spans="1:10" x14ac:dyDescent="0.35">
      <c r="A69" s="135" t="s">
        <v>32</v>
      </c>
      <c r="B69" s="136"/>
      <c r="C69" s="19">
        <v>65000</v>
      </c>
      <c r="D69" s="16">
        <v>124000</v>
      </c>
      <c r="E69" s="16">
        <v>175000</v>
      </c>
      <c r="F69" s="16">
        <v>215000</v>
      </c>
      <c r="G69" s="120" t="s">
        <v>37</v>
      </c>
      <c r="H69" s="121"/>
      <c r="I69" s="122"/>
    </row>
    <row r="70" spans="1:10" x14ac:dyDescent="0.35">
      <c r="A70" s="19" t="s">
        <v>16</v>
      </c>
      <c r="B70" s="17" t="s">
        <v>41</v>
      </c>
      <c r="C70" s="19">
        <v>97500</v>
      </c>
      <c r="D70" s="16">
        <v>186000</v>
      </c>
      <c r="E70" s="16">
        <v>262500</v>
      </c>
      <c r="F70" s="16">
        <v>322500</v>
      </c>
      <c r="G70" s="108"/>
      <c r="H70" s="109"/>
      <c r="I70" s="110"/>
      <c r="J70" s="1"/>
    </row>
    <row r="71" spans="1:10" ht="15" thickBot="1" x14ac:dyDescent="0.4">
      <c r="A71" s="29" t="s">
        <v>17</v>
      </c>
      <c r="B71" s="63" t="s">
        <v>19</v>
      </c>
      <c r="C71" s="29">
        <v>48750</v>
      </c>
      <c r="D71" s="65">
        <v>93000</v>
      </c>
      <c r="E71" s="65">
        <v>131250</v>
      </c>
      <c r="F71" s="65">
        <v>161250</v>
      </c>
      <c r="G71" s="111"/>
      <c r="H71" s="112"/>
      <c r="I71" s="113"/>
    </row>
    <row r="72" spans="1:10" ht="15" thickBot="1" x14ac:dyDescent="0.4">
      <c r="A72" s="39"/>
      <c r="B72" s="39"/>
      <c r="C72" s="39"/>
      <c r="D72" s="39"/>
      <c r="E72" s="39"/>
      <c r="F72" s="39"/>
      <c r="G72" s="39"/>
      <c r="H72" s="39"/>
      <c r="I72" s="39"/>
    </row>
    <row r="73" spans="1:10" x14ac:dyDescent="0.35">
      <c r="A73" s="133" t="s">
        <v>40</v>
      </c>
      <c r="B73" s="134"/>
      <c r="C73" s="130"/>
      <c r="D73" s="131"/>
      <c r="E73" s="131"/>
      <c r="F73" s="131"/>
      <c r="G73" s="131"/>
      <c r="H73" s="131"/>
      <c r="I73" s="132"/>
      <c r="J73" s="1"/>
    </row>
    <row r="74" spans="1:10" ht="15" thickBot="1" x14ac:dyDescent="0.4">
      <c r="A74" s="168" t="s">
        <v>53</v>
      </c>
      <c r="B74" s="169"/>
      <c r="C74" s="64">
        <v>2400</v>
      </c>
      <c r="D74" s="65">
        <v>2800</v>
      </c>
      <c r="E74" s="65">
        <v>3400</v>
      </c>
      <c r="F74" s="65">
        <v>4400</v>
      </c>
      <c r="G74" s="137" t="s">
        <v>37</v>
      </c>
      <c r="H74" s="138"/>
      <c r="I74" s="139"/>
    </row>
    <row r="75" spans="1:10" ht="15" thickBot="1" x14ac:dyDescent="0.4">
      <c r="A75" s="39"/>
      <c r="B75" s="39"/>
      <c r="C75" s="1"/>
      <c r="D75" s="1"/>
      <c r="E75" s="1"/>
      <c r="F75" s="1"/>
      <c r="G75" s="44"/>
      <c r="H75" s="44"/>
      <c r="I75" s="44"/>
    </row>
    <row r="76" spans="1:10" x14ac:dyDescent="0.35">
      <c r="A76" s="133" t="s">
        <v>55</v>
      </c>
      <c r="B76" s="134"/>
      <c r="C76" s="130"/>
      <c r="D76" s="131"/>
      <c r="E76" s="131"/>
      <c r="F76" s="131"/>
      <c r="G76" s="131"/>
      <c r="H76" s="131"/>
      <c r="I76" s="132"/>
    </row>
    <row r="77" spans="1:10" x14ac:dyDescent="0.35">
      <c r="A77" s="135" t="s">
        <v>67</v>
      </c>
      <c r="B77" s="136"/>
      <c r="C77" s="13">
        <v>5000</v>
      </c>
      <c r="D77" s="2">
        <v>5000</v>
      </c>
      <c r="E77" s="2">
        <v>5000</v>
      </c>
      <c r="F77" s="2">
        <v>5000</v>
      </c>
      <c r="G77" s="120" t="s">
        <v>37</v>
      </c>
      <c r="H77" s="121"/>
      <c r="I77" s="122"/>
    </row>
    <row r="78" spans="1:10" x14ac:dyDescent="0.35">
      <c r="A78" s="135" t="s">
        <v>26</v>
      </c>
      <c r="B78" s="136"/>
      <c r="C78" s="13"/>
      <c r="D78" s="2"/>
      <c r="E78" s="2"/>
      <c r="F78" s="2"/>
      <c r="G78" s="108"/>
      <c r="H78" s="109"/>
      <c r="I78" s="110"/>
    </row>
    <row r="79" spans="1:10" ht="15" thickBot="1" x14ac:dyDescent="0.4">
      <c r="A79" s="140" t="s">
        <v>64</v>
      </c>
      <c r="B79" s="141"/>
      <c r="C79" s="23"/>
      <c r="D79" s="7"/>
      <c r="E79" s="7"/>
      <c r="F79" s="7"/>
      <c r="G79" s="111"/>
      <c r="H79" s="112"/>
      <c r="I79" s="113"/>
    </row>
    <row r="80" spans="1:10" x14ac:dyDescent="0.35">
      <c r="A80" s="22" t="s">
        <v>22</v>
      </c>
    </row>
    <row r="81" spans="1:10" ht="15" thickBot="1" x14ac:dyDescent="0.4"/>
    <row r="82" spans="1:10" x14ac:dyDescent="0.35">
      <c r="A82" s="114" t="s">
        <v>30</v>
      </c>
      <c r="B82" s="115"/>
      <c r="C82" s="25">
        <v>20</v>
      </c>
      <c r="D82" s="4">
        <v>20</v>
      </c>
      <c r="E82" s="4">
        <v>20</v>
      </c>
      <c r="F82" s="4">
        <v>20</v>
      </c>
      <c r="G82" s="105" t="s">
        <v>37</v>
      </c>
      <c r="H82" s="106"/>
      <c r="I82" s="107"/>
    </row>
    <row r="83" spans="1:10" x14ac:dyDescent="0.35">
      <c r="A83" s="116" t="s">
        <v>28</v>
      </c>
      <c r="B83" s="117"/>
      <c r="C83" s="13">
        <f>(C74+C77+C78)*C82+C69+C70+C79</f>
        <v>310500</v>
      </c>
      <c r="D83" s="2">
        <f>(D74+D77+D78)*D82+D69+D70+D79</f>
        <v>466000</v>
      </c>
      <c r="E83" s="2">
        <f>(E74+E77+E78)*E82+E69+E70+E79</f>
        <v>605500</v>
      </c>
      <c r="F83" s="2">
        <f>(F74+F77+F78)*F82+F69+F70+F79</f>
        <v>725500</v>
      </c>
      <c r="G83" s="108"/>
      <c r="H83" s="109"/>
      <c r="I83" s="110"/>
    </row>
    <row r="84" spans="1:10" ht="15" thickBot="1" x14ac:dyDescent="0.4">
      <c r="A84" s="118" t="s">
        <v>29</v>
      </c>
      <c r="B84" s="119"/>
      <c r="C84" s="23">
        <f>(C74+C77+C78)*C82+C69+C71+C79</f>
        <v>261750</v>
      </c>
      <c r="D84" s="7">
        <f>(D74+D77+D78)*D82+D69+D71+D79</f>
        <v>373000</v>
      </c>
      <c r="E84" s="7">
        <f>(E74+E77+E78)*E82+E69+E71+E79</f>
        <v>474250</v>
      </c>
      <c r="F84" s="7">
        <f>(F74+F77+F78)*F82+F69+F71+F79</f>
        <v>564250</v>
      </c>
      <c r="G84" s="111"/>
      <c r="H84" s="112"/>
      <c r="I84" s="113"/>
    </row>
    <row r="85" spans="1:10" x14ac:dyDescent="0.35">
      <c r="A85" s="22" t="s">
        <v>42</v>
      </c>
    </row>
    <row r="87" spans="1:10" ht="15" thickBot="1" x14ac:dyDescent="0.4"/>
    <row r="88" spans="1:10" ht="15" thickBot="1" x14ac:dyDescent="0.4">
      <c r="C88" s="68" t="s">
        <v>0</v>
      </c>
      <c r="D88" s="69" t="s">
        <v>1</v>
      </c>
      <c r="E88" s="69" t="s">
        <v>2</v>
      </c>
      <c r="F88" s="69" t="s">
        <v>3</v>
      </c>
      <c r="G88" s="69" t="s">
        <v>4</v>
      </c>
      <c r="H88" s="69" t="s">
        <v>5</v>
      </c>
      <c r="I88" s="70" t="s">
        <v>6</v>
      </c>
    </row>
    <row r="89" spans="1:10" x14ac:dyDescent="0.35">
      <c r="A89" s="133" t="s">
        <v>43</v>
      </c>
      <c r="B89" s="134"/>
      <c r="C89" s="130"/>
      <c r="D89" s="131"/>
      <c r="E89" s="131"/>
      <c r="F89" s="131"/>
      <c r="G89" s="131"/>
      <c r="H89" s="131"/>
      <c r="I89" s="132"/>
    </row>
    <row r="90" spans="1:10" x14ac:dyDescent="0.35">
      <c r="A90" s="135" t="s">
        <v>32</v>
      </c>
      <c r="B90" s="136"/>
      <c r="C90" s="13">
        <v>50000</v>
      </c>
      <c r="D90" s="2">
        <v>65000</v>
      </c>
      <c r="E90" s="2">
        <v>105000</v>
      </c>
      <c r="F90" s="2">
        <v>122000</v>
      </c>
      <c r="G90" s="120" t="s">
        <v>37</v>
      </c>
      <c r="H90" s="121"/>
      <c r="I90" s="122"/>
      <c r="J90" s="1"/>
    </row>
    <row r="91" spans="1:10" x14ac:dyDescent="0.35">
      <c r="A91" s="19" t="s">
        <v>16</v>
      </c>
      <c r="B91" s="28" t="s">
        <v>41</v>
      </c>
      <c r="C91" s="24">
        <v>60000</v>
      </c>
      <c r="D91" s="16">
        <v>78000</v>
      </c>
      <c r="E91" s="16">
        <v>126000</v>
      </c>
      <c r="F91" s="24">
        <v>146400</v>
      </c>
      <c r="G91" s="108"/>
      <c r="H91" s="109"/>
      <c r="I91" s="110"/>
    </row>
    <row r="92" spans="1:10" ht="15" thickBot="1" x14ac:dyDescent="0.4">
      <c r="A92" s="29" t="s">
        <v>17</v>
      </c>
      <c r="B92" s="15" t="s">
        <v>19</v>
      </c>
      <c r="C92" s="64">
        <v>37500</v>
      </c>
      <c r="D92" s="65">
        <v>48750</v>
      </c>
      <c r="E92" s="65">
        <v>78750</v>
      </c>
      <c r="F92" s="64">
        <v>91500</v>
      </c>
      <c r="G92" s="111"/>
      <c r="H92" s="112"/>
      <c r="I92" s="113"/>
    </row>
    <row r="93" spans="1:10" ht="15" thickBot="1" x14ac:dyDescent="0.4">
      <c r="A93" s="39"/>
      <c r="B93" s="39"/>
      <c r="C93" s="39"/>
      <c r="D93" s="39"/>
      <c r="E93" s="39"/>
      <c r="F93" s="39"/>
      <c r="G93" s="39"/>
      <c r="H93" s="39"/>
      <c r="I93" s="39"/>
      <c r="J93" s="1"/>
    </row>
    <row r="94" spans="1:10" x14ac:dyDescent="0.35">
      <c r="A94" s="133" t="s">
        <v>45</v>
      </c>
      <c r="B94" s="134"/>
      <c r="C94" s="130"/>
      <c r="D94" s="131"/>
      <c r="E94" s="131"/>
      <c r="F94" s="131"/>
      <c r="G94" s="131"/>
      <c r="H94" s="131"/>
      <c r="I94" s="132"/>
    </row>
    <row r="95" spans="1:10" ht="15" thickBot="1" x14ac:dyDescent="0.4">
      <c r="A95" s="140" t="s">
        <v>21</v>
      </c>
      <c r="B95" s="141"/>
      <c r="C95" s="23">
        <v>1200</v>
      </c>
      <c r="D95" s="7">
        <v>1400</v>
      </c>
      <c r="E95" s="7">
        <v>1700</v>
      </c>
      <c r="F95" s="7">
        <v>2200</v>
      </c>
      <c r="G95" s="137" t="s">
        <v>37</v>
      </c>
      <c r="H95" s="138"/>
      <c r="I95" s="139"/>
    </row>
    <row r="96" spans="1:10" ht="15" thickBot="1" x14ac:dyDescent="0.4">
      <c r="A96" s="39"/>
      <c r="B96" s="39"/>
      <c r="C96" s="1"/>
      <c r="D96" s="1"/>
      <c r="E96" s="1"/>
      <c r="F96" s="1"/>
      <c r="G96" s="42"/>
      <c r="H96" s="42"/>
      <c r="I96" s="42"/>
    </row>
    <row r="97" spans="1:10" x14ac:dyDescent="0.35">
      <c r="A97" s="133" t="s">
        <v>55</v>
      </c>
      <c r="B97" s="134"/>
      <c r="C97" s="130"/>
      <c r="D97" s="131"/>
      <c r="E97" s="131"/>
      <c r="F97" s="131"/>
      <c r="G97" s="131"/>
      <c r="H97" s="131"/>
      <c r="I97" s="132"/>
    </row>
    <row r="98" spans="1:10" x14ac:dyDescent="0.35">
      <c r="A98" s="172" t="s">
        <v>67</v>
      </c>
      <c r="B98" s="173"/>
      <c r="C98" s="13">
        <v>2500</v>
      </c>
      <c r="D98" s="2">
        <v>2500</v>
      </c>
      <c r="E98" s="2">
        <v>2500</v>
      </c>
      <c r="F98" s="2">
        <v>2500</v>
      </c>
      <c r="G98" s="120" t="s">
        <v>37</v>
      </c>
      <c r="H98" s="121"/>
      <c r="I98" s="122"/>
    </row>
    <row r="99" spans="1:10" x14ac:dyDescent="0.35">
      <c r="A99" s="172" t="s">
        <v>26</v>
      </c>
      <c r="B99" s="173"/>
      <c r="C99" s="13"/>
      <c r="D99" s="2"/>
      <c r="E99" s="2"/>
      <c r="F99" s="2"/>
      <c r="G99" s="108"/>
      <c r="H99" s="109"/>
      <c r="I99" s="110"/>
    </row>
    <row r="100" spans="1:10" ht="15" thickBot="1" x14ac:dyDescent="0.4">
      <c r="A100" s="174" t="s">
        <v>64</v>
      </c>
      <c r="B100" s="175"/>
      <c r="C100" s="23"/>
      <c r="D100" s="7"/>
      <c r="E100" s="7"/>
      <c r="F100" s="7"/>
      <c r="G100" s="111"/>
      <c r="H100" s="112"/>
      <c r="I100" s="113"/>
    </row>
    <row r="101" spans="1:10" x14ac:dyDescent="0.35">
      <c r="A101" s="22" t="s">
        <v>46</v>
      </c>
    </row>
    <row r="102" spans="1:10" ht="15" thickBot="1" x14ac:dyDescent="0.4"/>
    <row r="103" spans="1:10" x14ac:dyDescent="0.35">
      <c r="A103" s="114" t="s">
        <v>30</v>
      </c>
      <c r="B103" s="115"/>
      <c r="C103" s="25">
        <v>20</v>
      </c>
      <c r="D103" s="4">
        <v>20</v>
      </c>
      <c r="E103" s="4">
        <v>20</v>
      </c>
      <c r="F103" s="4">
        <v>20</v>
      </c>
      <c r="G103" s="105" t="s">
        <v>37</v>
      </c>
      <c r="H103" s="106"/>
      <c r="I103" s="107"/>
    </row>
    <row r="104" spans="1:10" x14ac:dyDescent="0.35">
      <c r="A104" s="116" t="s">
        <v>28</v>
      </c>
      <c r="B104" s="117"/>
      <c r="C104" s="13">
        <f>(C95+C98+C99)*C103+C90+C91+C100</f>
        <v>184000</v>
      </c>
      <c r="D104" s="2">
        <f>(D95+D98+D99)*D103+D90+D91+D100</f>
        <v>221000</v>
      </c>
      <c r="E104" s="2">
        <f>(E95+E98+E99)*E103+E90+E91+E100</f>
        <v>315000</v>
      </c>
      <c r="F104" s="2">
        <f>(F95+F98+F99)*F103+F90+F91+F100</f>
        <v>362400</v>
      </c>
      <c r="G104" s="108"/>
      <c r="H104" s="109"/>
      <c r="I104" s="110"/>
    </row>
    <row r="105" spans="1:10" ht="15" thickBot="1" x14ac:dyDescent="0.4">
      <c r="A105" s="118" t="s">
        <v>29</v>
      </c>
      <c r="B105" s="119"/>
      <c r="C105" s="23">
        <f>(C95+C98+C99)*C103+C90+C92+C100</f>
        <v>161500</v>
      </c>
      <c r="D105" s="7">
        <f>(D95+D98+D99)*D103+D90+D92+D100</f>
        <v>191750</v>
      </c>
      <c r="E105" s="7">
        <f>(E95+E98+E99)*E103+E90+E92+E100</f>
        <v>267750</v>
      </c>
      <c r="F105" s="7">
        <f>(F95+F98+F99)*F103+F90+F92+F100</f>
        <v>307500</v>
      </c>
      <c r="G105" s="111"/>
      <c r="H105" s="112"/>
      <c r="I105" s="113"/>
    </row>
    <row r="106" spans="1:10" x14ac:dyDescent="0.35">
      <c r="A106" s="22" t="s">
        <v>42</v>
      </c>
    </row>
    <row r="108" spans="1:10" ht="15" thickBot="1" x14ac:dyDescent="0.4"/>
    <row r="109" spans="1:10" ht="15" thickBot="1" x14ac:dyDescent="0.4">
      <c r="C109" s="67" t="s">
        <v>0</v>
      </c>
      <c r="D109" s="11" t="s">
        <v>1</v>
      </c>
      <c r="E109" s="11" t="s">
        <v>2</v>
      </c>
      <c r="F109" s="11" t="s">
        <v>3</v>
      </c>
      <c r="G109" s="11" t="s">
        <v>4</v>
      </c>
      <c r="H109" s="11" t="s">
        <v>5</v>
      </c>
      <c r="I109" s="12" t="s">
        <v>6</v>
      </c>
    </row>
    <row r="110" spans="1:10" ht="15" thickBot="1" x14ac:dyDescent="0.4">
      <c r="A110" s="176" t="s">
        <v>47</v>
      </c>
      <c r="B110" s="177"/>
      <c r="C110" s="123"/>
      <c r="D110" s="124"/>
      <c r="E110" s="124"/>
      <c r="F110" s="124"/>
      <c r="G110" s="124"/>
      <c r="H110" s="124"/>
      <c r="I110" s="125"/>
    </row>
    <row r="111" spans="1:10" x14ac:dyDescent="0.35">
      <c r="A111" s="126" t="s">
        <v>14</v>
      </c>
      <c r="B111" s="127"/>
      <c r="C111" s="83">
        <v>25000</v>
      </c>
      <c r="D111" s="78">
        <v>35000</v>
      </c>
      <c r="E111" s="78">
        <v>45000</v>
      </c>
      <c r="F111" s="78">
        <v>55000</v>
      </c>
      <c r="G111" s="105" t="s">
        <v>37</v>
      </c>
      <c r="H111" s="106"/>
      <c r="I111" s="107"/>
    </row>
    <row r="112" spans="1:10" x14ac:dyDescent="0.35">
      <c r="A112" s="128" t="s">
        <v>15</v>
      </c>
      <c r="B112" s="129"/>
      <c r="C112" s="13">
        <v>15000</v>
      </c>
      <c r="D112" s="2">
        <v>20000</v>
      </c>
      <c r="E112" s="2">
        <v>25000</v>
      </c>
      <c r="F112" s="2">
        <v>30000</v>
      </c>
      <c r="G112" s="108"/>
      <c r="H112" s="109"/>
      <c r="I112" s="110"/>
      <c r="J112" s="1"/>
    </row>
    <row r="113" spans="1:10" x14ac:dyDescent="0.35">
      <c r="A113" s="82" t="s">
        <v>48</v>
      </c>
      <c r="B113" s="17" t="s">
        <v>44</v>
      </c>
      <c r="C113" s="13">
        <v>43750</v>
      </c>
      <c r="D113" s="2">
        <v>61250</v>
      </c>
      <c r="E113" s="2">
        <v>78750</v>
      </c>
      <c r="F113" s="2">
        <v>96250</v>
      </c>
      <c r="G113" s="108"/>
      <c r="H113" s="109"/>
      <c r="I113" s="110"/>
    </row>
    <row r="114" spans="1:10" x14ac:dyDescent="0.35">
      <c r="A114" s="80" t="s">
        <v>17</v>
      </c>
      <c r="B114" s="81" t="s">
        <v>51</v>
      </c>
      <c r="C114" s="13">
        <v>31250</v>
      </c>
      <c r="D114" s="2">
        <v>43750</v>
      </c>
      <c r="E114" s="2">
        <v>56250</v>
      </c>
      <c r="F114" s="2">
        <v>68750</v>
      </c>
      <c r="G114" s="108"/>
      <c r="H114" s="109"/>
      <c r="I114" s="110"/>
    </row>
    <row r="115" spans="1:10" ht="15" thickBot="1" x14ac:dyDescent="0.4">
      <c r="A115" s="157" t="s">
        <v>68</v>
      </c>
      <c r="B115" s="158"/>
      <c r="C115" s="77"/>
      <c r="D115" s="75"/>
      <c r="E115" s="75"/>
      <c r="F115" s="75"/>
      <c r="G115" s="111"/>
      <c r="H115" s="112"/>
      <c r="I115" s="113"/>
      <c r="J115" s="1"/>
    </row>
    <row r="116" spans="1:10" ht="15" thickBot="1" x14ac:dyDescent="0.4"/>
    <row r="117" spans="1:10" x14ac:dyDescent="0.35">
      <c r="A117" s="133" t="s">
        <v>49</v>
      </c>
      <c r="B117" s="134"/>
      <c r="C117" s="130"/>
      <c r="D117" s="131"/>
      <c r="E117" s="131"/>
      <c r="F117" s="131"/>
      <c r="G117" s="131"/>
      <c r="H117" s="131"/>
      <c r="I117" s="132"/>
    </row>
    <row r="118" spans="1:10" ht="15" thickBot="1" x14ac:dyDescent="0.4">
      <c r="A118" s="140" t="s">
        <v>21</v>
      </c>
      <c r="B118" s="141"/>
      <c r="C118" s="14">
        <v>1200</v>
      </c>
      <c r="D118" s="7">
        <v>1400</v>
      </c>
      <c r="E118" s="7">
        <v>1700</v>
      </c>
      <c r="F118" s="7">
        <v>2200</v>
      </c>
      <c r="G118" s="137" t="s">
        <v>37</v>
      </c>
      <c r="H118" s="138"/>
      <c r="I118" s="139"/>
    </row>
    <row r="119" spans="1:10" ht="15" thickBot="1" x14ac:dyDescent="0.4">
      <c r="A119" s="39"/>
      <c r="B119" s="39"/>
      <c r="C119" s="1"/>
      <c r="D119" s="1"/>
      <c r="E119" s="1"/>
      <c r="F119" s="1"/>
      <c r="G119" s="42"/>
      <c r="H119" s="42"/>
      <c r="I119" s="42"/>
    </row>
    <row r="120" spans="1:10" x14ac:dyDescent="0.35">
      <c r="A120" s="133" t="s">
        <v>55</v>
      </c>
      <c r="B120" s="134"/>
      <c r="C120" s="130"/>
      <c r="D120" s="131"/>
      <c r="E120" s="131"/>
      <c r="F120" s="131"/>
      <c r="G120" s="131"/>
      <c r="H120" s="131"/>
      <c r="I120" s="132"/>
    </row>
    <row r="121" spans="1:10" x14ac:dyDescent="0.35">
      <c r="A121" s="172" t="s">
        <v>67</v>
      </c>
      <c r="B121" s="173"/>
      <c r="C121" s="13">
        <v>2500</v>
      </c>
      <c r="D121" s="2">
        <v>2500</v>
      </c>
      <c r="E121" s="2">
        <v>2500</v>
      </c>
      <c r="F121" s="2">
        <v>2500</v>
      </c>
      <c r="G121" s="120" t="s">
        <v>37</v>
      </c>
      <c r="H121" s="121"/>
      <c r="I121" s="122"/>
    </row>
    <row r="122" spans="1:10" x14ac:dyDescent="0.35">
      <c r="A122" s="172" t="s">
        <v>26</v>
      </c>
      <c r="B122" s="173"/>
      <c r="C122" s="13"/>
      <c r="D122" s="2"/>
      <c r="E122" s="2"/>
      <c r="F122" s="2"/>
      <c r="G122" s="108"/>
      <c r="H122" s="109"/>
      <c r="I122" s="110"/>
    </row>
    <row r="123" spans="1:10" ht="15" thickBot="1" x14ac:dyDescent="0.4">
      <c r="A123" s="174" t="s">
        <v>64</v>
      </c>
      <c r="B123" s="175"/>
      <c r="C123" s="23"/>
      <c r="D123" s="7"/>
      <c r="E123" s="7"/>
      <c r="F123" s="7"/>
      <c r="G123" s="111"/>
      <c r="H123" s="112"/>
      <c r="I123" s="113"/>
    </row>
    <row r="124" spans="1:10" x14ac:dyDescent="0.35">
      <c r="A124" s="22" t="s">
        <v>50</v>
      </c>
      <c r="B124" s="66"/>
      <c r="C124" s="66"/>
      <c r="D124" s="66"/>
      <c r="E124" s="66"/>
      <c r="F124" s="66"/>
      <c r="G124" s="66"/>
      <c r="H124" s="66"/>
      <c r="I124" s="66"/>
    </row>
    <row r="125" spans="1:10" ht="15" thickBot="1" x14ac:dyDescent="0.4">
      <c r="A125" s="61"/>
      <c r="B125" s="61"/>
      <c r="C125" s="61"/>
      <c r="D125" s="61"/>
      <c r="E125" s="61"/>
      <c r="F125" s="61"/>
      <c r="G125" s="62"/>
      <c r="H125" s="62"/>
      <c r="I125" s="62"/>
    </row>
    <row r="126" spans="1:10" x14ac:dyDescent="0.35">
      <c r="A126" s="114" t="s">
        <v>30</v>
      </c>
      <c r="B126" s="115"/>
      <c r="C126" s="25">
        <v>10</v>
      </c>
      <c r="D126" s="4">
        <v>10</v>
      </c>
      <c r="E126" s="4">
        <v>10</v>
      </c>
      <c r="F126" s="4">
        <v>10</v>
      </c>
      <c r="G126" s="105" t="s">
        <v>37</v>
      </c>
      <c r="H126" s="106"/>
      <c r="I126" s="107"/>
    </row>
    <row r="127" spans="1:10" x14ac:dyDescent="0.35">
      <c r="A127" s="116" t="s">
        <v>28</v>
      </c>
      <c r="B127" s="117"/>
      <c r="C127" s="13">
        <f>(C118+C121+C122)*C126+C111+C112+C113+C123+C115</f>
        <v>120750</v>
      </c>
      <c r="D127" s="2">
        <f>(D118+D121+D122)*D126+D111+D112+D113+D123+D115</f>
        <v>155250</v>
      </c>
      <c r="E127" s="2">
        <f>(E118+E121+E122)*E126+E111+E112+E113+E123+E115</f>
        <v>190750</v>
      </c>
      <c r="F127" s="2">
        <f>(F118+F121+F122)*F126+F111+F112+F113+F123+F115</f>
        <v>228250</v>
      </c>
      <c r="G127" s="108"/>
      <c r="H127" s="109"/>
      <c r="I127" s="110"/>
    </row>
    <row r="128" spans="1:10" ht="15" thickBot="1" x14ac:dyDescent="0.4">
      <c r="A128" s="118" t="s">
        <v>29</v>
      </c>
      <c r="B128" s="119"/>
      <c r="C128" s="23">
        <f>(C118+C121+C122)*C126+C111+C112+C114+C123+C115</f>
        <v>108250</v>
      </c>
      <c r="D128" s="7">
        <f>(D118+D121+D122)*D126+D111+D112+D114+D123+D115</f>
        <v>137750</v>
      </c>
      <c r="E128" s="7">
        <f>(E118+E121+E122)*E126+E111+E112+E114+E123+E115</f>
        <v>168250</v>
      </c>
      <c r="F128" s="7">
        <f>(F118+F121+F122)*F126+F111+F112+F114+F123+F115</f>
        <v>200750</v>
      </c>
      <c r="G128" s="111"/>
      <c r="H128" s="112"/>
      <c r="I128" s="113"/>
    </row>
    <row r="129" spans="1:9" x14ac:dyDescent="0.35">
      <c r="A129" s="22" t="s">
        <v>52</v>
      </c>
      <c r="G129" s="44"/>
      <c r="H129" s="44"/>
      <c r="I129" s="44"/>
    </row>
  </sheetData>
  <mergeCells count="102">
    <mergeCell ref="C76:I76"/>
    <mergeCell ref="G77:I79"/>
    <mergeCell ref="A78:B78"/>
    <mergeCell ref="A79:B79"/>
    <mergeCell ref="A120:B120"/>
    <mergeCell ref="C117:I117"/>
    <mergeCell ref="A115:B115"/>
    <mergeCell ref="G118:I118"/>
    <mergeCell ref="C120:I120"/>
    <mergeCell ref="A117:B117"/>
    <mergeCell ref="A118:B118"/>
    <mergeCell ref="A110:B110"/>
    <mergeCell ref="A97:B97"/>
    <mergeCell ref="A98:B98"/>
    <mergeCell ref="A99:B99"/>
    <mergeCell ref="A100:B100"/>
    <mergeCell ref="C97:I97"/>
    <mergeCell ref="A58:B58"/>
    <mergeCell ref="G61:I63"/>
    <mergeCell ref="A62:B62"/>
    <mergeCell ref="A63:B63"/>
    <mergeCell ref="A74:B74"/>
    <mergeCell ref="G69:I71"/>
    <mergeCell ref="A68:B68"/>
    <mergeCell ref="A69:B69"/>
    <mergeCell ref="C68:I68"/>
    <mergeCell ref="C73:I73"/>
    <mergeCell ref="G74:I74"/>
    <mergeCell ref="C13:I13"/>
    <mergeCell ref="A18:B18"/>
    <mergeCell ref="A19:B19"/>
    <mergeCell ref="A35:B35"/>
    <mergeCell ref="A103:B103"/>
    <mergeCell ref="A95:B95"/>
    <mergeCell ref="A82:B82"/>
    <mergeCell ref="A73:B73"/>
    <mergeCell ref="A76:B76"/>
    <mergeCell ref="A77:B77"/>
    <mergeCell ref="A56:B56"/>
    <mergeCell ref="A23:B23"/>
    <mergeCell ref="A24:B24"/>
    <mergeCell ref="C23:I23"/>
    <mergeCell ref="A25:B25"/>
    <mergeCell ref="A53:B53"/>
    <mergeCell ref="A55:B55"/>
    <mergeCell ref="A46:B46"/>
    <mergeCell ref="A52:B52"/>
    <mergeCell ref="A50:B50"/>
    <mergeCell ref="A61:B61"/>
    <mergeCell ref="C55:I55"/>
    <mergeCell ref="G56:I58"/>
    <mergeCell ref="A57:B57"/>
    <mergeCell ref="A33:B33"/>
    <mergeCell ref="A34:B34"/>
    <mergeCell ref="A36:B36"/>
    <mergeCell ref="A47:B47"/>
    <mergeCell ref="C46:I46"/>
    <mergeCell ref="G47:I50"/>
    <mergeCell ref="G53:I53"/>
    <mergeCell ref="C52:I52"/>
    <mergeCell ref="C4:I4"/>
    <mergeCell ref="C8:I8"/>
    <mergeCell ref="A4:B4"/>
    <mergeCell ref="A5:B5"/>
    <mergeCell ref="A6:B6"/>
    <mergeCell ref="A8:B8"/>
    <mergeCell ref="A28:B28"/>
    <mergeCell ref="A30:B30"/>
    <mergeCell ref="A31:B31"/>
    <mergeCell ref="C30:I30"/>
    <mergeCell ref="A9:B9"/>
    <mergeCell ref="A7:B7"/>
    <mergeCell ref="A16:B16"/>
    <mergeCell ref="A14:B14"/>
    <mergeCell ref="A15:B15"/>
    <mergeCell ref="A13:B13"/>
    <mergeCell ref="G82:I84"/>
    <mergeCell ref="A83:B83"/>
    <mergeCell ref="A84:B84"/>
    <mergeCell ref="C89:I89"/>
    <mergeCell ref="G90:I92"/>
    <mergeCell ref="A89:B89"/>
    <mergeCell ref="A90:B90"/>
    <mergeCell ref="A94:B94"/>
    <mergeCell ref="G95:I95"/>
    <mergeCell ref="C94:I94"/>
    <mergeCell ref="G126:I128"/>
    <mergeCell ref="A126:B126"/>
    <mergeCell ref="A127:B127"/>
    <mergeCell ref="A128:B128"/>
    <mergeCell ref="G98:I100"/>
    <mergeCell ref="G103:I105"/>
    <mergeCell ref="A104:B104"/>
    <mergeCell ref="A105:B105"/>
    <mergeCell ref="C110:I110"/>
    <mergeCell ref="G111:I115"/>
    <mergeCell ref="A111:B111"/>
    <mergeCell ref="A112:B112"/>
    <mergeCell ref="G121:I123"/>
    <mergeCell ref="A121:B121"/>
    <mergeCell ref="A122:B122"/>
    <mergeCell ref="A123:B1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Trykkavløp</vt:lpstr>
      <vt:lpstr>Privat avløprensing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Mailinn Nybø Hansen</dc:creator>
  <cp:lastModifiedBy>Bislingen, Maria Ystrøm</cp:lastModifiedBy>
  <dcterms:created xsi:type="dcterms:W3CDTF">2021-01-20T07:24:43Z</dcterms:created>
  <dcterms:modified xsi:type="dcterms:W3CDTF">2021-04-21T08:57:48Z</dcterms:modified>
</cp:coreProperties>
</file>